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<sst xmlns="http://schemas.openxmlformats.org/spreadsheetml/2006/main" count="37" uniqueCount="37">
  <si>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Amari                     Digestivi</t>
  </si>
  <si>
    <t>Imp.</t>
  </si>
  <si>
    <t>Iva  21%</t>
  </si>
  <si>
    <t xml:space="preserve">Totale                                 B + C </t>
  </si>
  <si>
    <t xml:space="preserve">costo   imp.                                 cl 1 </t>
  </si>
  <si>
    <t xml:space="preserve">costo   imp.                                 cl 1 + iva </t>
  </si>
  <si>
    <t xml:space="preserve">10% + su imp. per sfrido </t>
  </si>
  <si>
    <t>sfrido su cl 1</t>
  </si>
  <si>
    <t>Totale  D+G</t>
  </si>
  <si>
    <t>costo
cl 1  imponibile +sfrido</t>
  </si>
  <si>
    <t>cl bott</t>
  </si>
  <si>
    <t>n° bic</t>
  </si>
  <si>
    <t>costo bic    - iva           - sfrido</t>
  </si>
  <si>
    <t>costo bic + iva        +  sfrido</t>
  </si>
  <si>
    <t>costo cl 1 + iva        + sfrido</t>
  </si>
  <si>
    <t>costo bic 4cl + sfrido</t>
  </si>
  <si>
    <t>coeff. X</t>
  </si>
  <si>
    <t xml:space="preserve">Alla vendita al banco incluso iva </t>
  </si>
  <si>
    <t xml:space="preserve">Alla vendita al tavolo incluso iva </t>
  </si>
  <si>
    <t>Alpestre</t>
  </si>
  <si>
    <t xml:space="preserve">Petrus </t>
  </si>
  <si>
    <t xml:space="preserve">Montenegro </t>
  </si>
  <si>
    <t>Averna  26,05,11</t>
  </si>
  <si>
    <t xml:space="preserve">Frenet Branca  </t>
  </si>
  <si>
    <t>China Martini cl. 70</t>
  </si>
  <si>
    <t xml:space="preserve">Jagermaister </t>
  </si>
  <si>
    <t xml:space="preserve">Unicum </t>
  </si>
  <si>
    <t>S. Simone  25,02</t>
  </si>
  <si>
    <t xml:space="preserve">China Martini </t>
  </si>
  <si>
    <t xml:space="preserve">Branca Menta </t>
  </si>
  <si>
    <t>Braulio</t>
  </si>
  <si>
    <t>Lucano</t>
  </si>
  <si>
    <t xml:space="preserve">Radis </t>
  </si>
  <si>
    <t>S.Maria al Monte</t>
  </si>
  <si>
    <t>Diesus</t>
  </si>
  <si>
    <t xml:space="preserve">Ramazzotti </t>
  </si>
  <si>
    <t>COSTO MEDIO BICCHIERE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</si>
</sst>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9">
    <font>
      <sz val="10"/>
      <name val="Arial"/>
      <family val="0"/>
    </font>
    <font>
      <b/>
      <i/>
      <sz val="12"/>
      <color indexed="12"/>
      <name val="Century Gothic"/>
      <family val="2"/>
    </font>
    <font>
      <b/>
      <i/>
      <sz val="10"/>
      <color indexed="10"/>
      <name val="Century Gothic"/>
      <family val="2"/>
    </font>
    <font>
      <b/>
      <i/>
      <sz val="8"/>
      <name val="Century Gothic"/>
      <family val="2"/>
    </font>
    <font>
      <b/>
      <i/>
      <sz val="10"/>
      <name val="Century Gothic"/>
      <family val="2"/>
    </font>
    <font>
      <b/>
      <i/>
      <sz val="8"/>
      <color indexed="12"/>
      <name val="Century Gothic"/>
      <family val="2"/>
    </font>
    <font>
      <i/>
      <sz val="10"/>
      <name val="Century Gothic"/>
      <family val="2"/>
    </font>
    <font>
      <b/>
      <i/>
      <sz val="12"/>
      <color indexed="10"/>
      <name val="Century Gothic"/>
      <family val="2"/>
    </font>
    <font>
      <b/>
      <i/>
      <sz val="12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1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horizontal="justify" vertical="top"/>
    </xf>
    <xf numFmtId="164" fontId="3" fillId="0" borderId="1" xfId="0" applyNumberFormat="1" applyFont="1" applyFill="1" applyBorder="1" applyAlignment="1">
      <alignment horizontal="justify" vertical="top" wrapText="1"/>
    </xf>
    <xf numFmtId="1" fontId="3" fillId="0" borderId="1" xfId="0" applyNumberFormat="1" applyFont="1" applyFill="1" applyBorder="1" applyAlignment="1">
      <alignment horizontal="justify" vertical="top"/>
    </xf>
    <xf numFmtId="164" fontId="4" fillId="2" borderId="1" xfId="0" applyNumberFormat="1" applyFont="1" applyFill="1" applyBorder="1" applyAlignment="1">
      <alignment horizontal="justify" vertical="top" wrapText="1"/>
    </xf>
    <xf numFmtId="164" fontId="2" fillId="2" borderId="1" xfId="0" applyNumberFormat="1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164" fontId="5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2" fontId="7" fillId="2" borderId="1" xfId="0" applyNumberFormat="1" applyFont="1" applyFill="1" applyBorder="1" applyAlignment="1">
      <alignment/>
    </xf>
    <xf numFmtId="1" fontId="8" fillId="2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J2" sqref="J2"/>
    </sheetView>
  </sheetViews>
  <sheetFormatPr defaultColWidth="9.140625" defaultRowHeight="12.75"/>
  <cols>
    <col min="1" max="1" width="15.7109375" style="0" customWidth="1"/>
    <col min="2" max="19" width="6.8515625" style="0" customWidth="1"/>
  </cols>
  <sheetData>
    <row r="1" spans="1:19" ht="93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4" t="s">
        <v>12</v>
      </c>
      <c r="N1" s="4" t="s">
        <v>13</v>
      </c>
      <c r="O1" s="4" t="s">
        <v>14</v>
      </c>
      <c r="P1" s="6" t="s">
        <v>15</v>
      </c>
      <c r="Q1" s="7" t="s">
        <v>16</v>
      </c>
      <c r="R1" s="8" t="s">
        <v>17</v>
      </c>
      <c r="S1" s="8" t="s">
        <v>18</v>
      </c>
    </row>
    <row r="2" spans="1:19" ht="21" customHeight="1">
      <c r="A2" s="9" t="s">
        <v>19</v>
      </c>
      <c r="B2" s="10">
        <v>15.42</v>
      </c>
      <c r="C2" s="11">
        <f>(B2*21%)</f>
        <v>3.2382</v>
      </c>
      <c r="D2" s="11">
        <f aca="true" t="shared" si="0" ref="D2:D18">B2+C2</f>
        <v>18.6582</v>
      </c>
      <c r="E2" s="11">
        <f aca="true" t="shared" si="1" ref="E2:E18">B2/K2</f>
        <v>0.22028571428571428</v>
      </c>
      <c r="F2" s="11">
        <f>E2+(E2*21%)</f>
        <v>0.2665457142857143</v>
      </c>
      <c r="G2" s="11">
        <f aca="true" t="shared" si="2" ref="G2:G18">B2*10%</f>
        <v>1.542</v>
      </c>
      <c r="H2" s="11">
        <f aca="true" t="shared" si="3" ref="H2:H18">G2/K2</f>
        <v>0.02202857142857143</v>
      </c>
      <c r="I2" s="11">
        <f aca="true" t="shared" si="4" ref="I2:I18">B2+C2+G2</f>
        <v>20.200200000000002</v>
      </c>
      <c r="J2" s="11">
        <f aca="true" t="shared" si="5" ref="J2:J18">E2+H2</f>
        <v>0.2423142857142857</v>
      </c>
      <c r="K2" s="12">
        <v>70</v>
      </c>
      <c r="L2" s="12">
        <v>17</v>
      </c>
      <c r="M2" s="11">
        <f>B2/L2</f>
        <v>0.9070588235294118</v>
      </c>
      <c r="N2" s="11">
        <f>I2/L2</f>
        <v>1.1882470588235297</v>
      </c>
      <c r="O2" s="11">
        <f>I2/K2</f>
        <v>0.2885742857142857</v>
      </c>
      <c r="P2" s="14">
        <f>(B2+G2)/L2</f>
        <v>0.9977647058823529</v>
      </c>
      <c r="Q2" s="15">
        <v>3</v>
      </c>
      <c r="R2" s="16">
        <v>3</v>
      </c>
      <c r="S2" s="16">
        <v>3</v>
      </c>
    </row>
    <row r="3" spans="1:19" ht="21" customHeight="1">
      <c r="A3" s="9" t="s">
        <v>20</v>
      </c>
      <c r="B3" s="10">
        <v>13.4</v>
      </c>
      <c r="C3" s="11">
        <f aca="true" t="shared" si="6" ref="C3:C18">(B3*21%)</f>
        <v>2.814</v>
      </c>
      <c r="D3" s="11">
        <f t="shared" si="0"/>
        <v>16.214</v>
      </c>
      <c r="E3" s="11">
        <f t="shared" si="1"/>
        <v>0.19142857142857142</v>
      </c>
      <c r="F3" s="11">
        <f aca="true" t="shared" si="7" ref="F3:F18">E3+(E3*21%)</f>
        <v>0.2316285714285714</v>
      </c>
      <c r="G3" s="11">
        <f t="shared" si="2"/>
        <v>1.34</v>
      </c>
      <c r="H3" s="11">
        <f t="shared" si="3"/>
        <v>0.019142857142857145</v>
      </c>
      <c r="I3" s="11">
        <f t="shared" si="4"/>
        <v>17.554</v>
      </c>
      <c r="J3" s="11">
        <f t="shared" si="5"/>
        <v>0.21057142857142858</v>
      </c>
      <c r="K3" s="12">
        <v>70</v>
      </c>
      <c r="L3" s="12">
        <v>17</v>
      </c>
      <c r="M3" s="11">
        <f aca="true" t="shared" si="8" ref="M3:M18">B3/L3</f>
        <v>0.788235294117647</v>
      </c>
      <c r="N3" s="11">
        <f aca="true" t="shared" si="9" ref="N3:N18">I3/L3</f>
        <v>1.0325882352941176</v>
      </c>
      <c r="O3" s="11">
        <f aca="true" t="shared" si="10" ref="O3:O18">I3/K3</f>
        <v>0.25077142857142853</v>
      </c>
      <c r="P3" s="14">
        <f aca="true" t="shared" si="11" ref="P3:P18">(B3+G3)/L3</f>
        <v>0.8670588235294118</v>
      </c>
      <c r="Q3" s="15">
        <v>3.46</v>
      </c>
      <c r="R3" s="16">
        <v>3</v>
      </c>
      <c r="S3" s="16">
        <v>3</v>
      </c>
    </row>
    <row r="4" spans="1:19" ht="21" customHeight="1">
      <c r="A4" s="9" t="s">
        <v>21</v>
      </c>
      <c r="B4" s="10">
        <v>27.71</v>
      </c>
      <c r="C4" s="11">
        <f t="shared" si="6"/>
        <v>5.8191</v>
      </c>
      <c r="D4" s="11">
        <f t="shared" si="0"/>
        <v>33.5291</v>
      </c>
      <c r="E4" s="11">
        <f t="shared" si="1"/>
        <v>0.18473333333333333</v>
      </c>
      <c r="F4" s="11">
        <f t="shared" si="7"/>
        <v>0.22352733333333333</v>
      </c>
      <c r="G4" s="11">
        <f t="shared" si="2"/>
        <v>2.7710000000000004</v>
      </c>
      <c r="H4" s="11">
        <f t="shared" si="3"/>
        <v>0.018473333333333335</v>
      </c>
      <c r="I4" s="11">
        <f t="shared" si="4"/>
        <v>36.3001</v>
      </c>
      <c r="J4" s="11">
        <f t="shared" si="5"/>
        <v>0.20320666666666667</v>
      </c>
      <c r="K4" s="12">
        <v>150</v>
      </c>
      <c r="L4" s="12">
        <v>37</v>
      </c>
      <c r="M4" s="11">
        <f t="shared" si="8"/>
        <v>0.7489189189189189</v>
      </c>
      <c r="N4" s="11">
        <f t="shared" si="9"/>
        <v>0.9810837837837838</v>
      </c>
      <c r="O4" s="11">
        <f t="shared" si="10"/>
        <v>0.24200066666666667</v>
      </c>
      <c r="P4" s="14">
        <f t="shared" si="11"/>
        <v>0.8238108108108109</v>
      </c>
      <c r="Q4" s="15">
        <v>3.64</v>
      </c>
      <c r="R4" s="16">
        <v>3</v>
      </c>
      <c r="S4" s="16">
        <v>3</v>
      </c>
    </row>
    <row r="5" spans="1:19" ht="21" customHeight="1">
      <c r="A5" s="9" t="s">
        <v>22</v>
      </c>
      <c r="B5" s="10">
        <v>25.95</v>
      </c>
      <c r="C5" s="11">
        <f t="shared" si="6"/>
        <v>5.4495</v>
      </c>
      <c r="D5" s="11">
        <f t="shared" si="0"/>
        <v>31.3995</v>
      </c>
      <c r="E5" s="11">
        <f t="shared" si="1"/>
        <v>0.173</v>
      </c>
      <c r="F5" s="11">
        <f t="shared" si="7"/>
        <v>0.20933</v>
      </c>
      <c r="G5" s="11">
        <f t="shared" si="2"/>
        <v>2.595</v>
      </c>
      <c r="H5" s="11">
        <f t="shared" si="3"/>
        <v>0.017300000000000003</v>
      </c>
      <c r="I5" s="11">
        <f t="shared" si="4"/>
        <v>33.9945</v>
      </c>
      <c r="J5" s="11">
        <f t="shared" si="5"/>
        <v>0.1903</v>
      </c>
      <c r="K5" s="12">
        <v>150</v>
      </c>
      <c r="L5" s="12">
        <v>37</v>
      </c>
      <c r="M5" s="11">
        <f t="shared" si="8"/>
        <v>0.7013513513513513</v>
      </c>
      <c r="N5" s="11">
        <f t="shared" si="9"/>
        <v>0.9187702702702704</v>
      </c>
      <c r="O5" s="11">
        <f t="shared" si="10"/>
        <v>0.22663000000000003</v>
      </c>
      <c r="P5" s="14">
        <f t="shared" si="11"/>
        <v>0.7714864864864864</v>
      </c>
      <c r="Q5" s="15">
        <v>3.89</v>
      </c>
      <c r="R5" s="16">
        <v>3</v>
      </c>
      <c r="S5" s="16">
        <v>3</v>
      </c>
    </row>
    <row r="6" spans="1:19" ht="21" customHeight="1">
      <c r="A6" s="9" t="s">
        <v>23</v>
      </c>
      <c r="B6" s="10">
        <v>16.73</v>
      </c>
      <c r="C6" s="11">
        <f t="shared" si="6"/>
        <v>3.5133</v>
      </c>
      <c r="D6" s="11">
        <f t="shared" si="0"/>
        <v>20.2433</v>
      </c>
      <c r="E6" s="11">
        <f t="shared" si="1"/>
        <v>0.1673</v>
      </c>
      <c r="F6" s="11">
        <f t="shared" si="7"/>
        <v>0.202433</v>
      </c>
      <c r="G6" s="11">
        <f t="shared" si="2"/>
        <v>1.673</v>
      </c>
      <c r="H6" s="11">
        <f t="shared" si="3"/>
        <v>0.016730000000000002</v>
      </c>
      <c r="I6" s="11">
        <f t="shared" si="4"/>
        <v>21.9163</v>
      </c>
      <c r="J6" s="11">
        <f t="shared" si="5"/>
        <v>0.18403</v>
      </c>
      <c r="K6" s="12">
        <v>100</v>
      </c>
      <c r="L6" s="12">
        <v>25</v>
      </c>
      <c r="M6" s="11">
        <f t="shared" si="8"/>
        <v>0.6692</v>
      </c>
      <c r="N6" s="11">
        <f t="shared" si="9"/>
        <v>0.876652</v>
      </c>
      <c r="O6" s="11">
        <f t="shared" si="10"/>
        <v>0.219163</v>
      </c>
      <c r="P6" s="14">
        <f t="shared" si="11"/>
        <v>0.73612</v>
      </c>
      <c r="Q6" s="15">
        <v>4.07</v>
      </c>
      <c r="R6" s="16">
        <v>3</v>
      </c>
      <c r="S6" s="16">
        <v>3</v>
      </c>
    </row>
    <row r="7" spans="1:19" ht="21" customHeight="1">
      <c r="A7" s="9" t="s">
        <v>24</v>
      </c>
      <c r="B7" s="10">
        <v>10.84</v>
      </c>
      <c r="C7" s="11">
        <f t="shared" si="6"/>
        <v>2.2763999999999998</v>
      </c>
      <c r="D7" s="11">
        <f>B7+C7</f>
        <v>13.116399999999999</v>
      </c>
      <c r="E7" s="11">
        <f>B7/K7</f>
        <v>0.15485714285714286</v>
      </c>
      <c r="F7" s="11">
        <f t="shared" si="7"/>
        <v>0.18737714285714285</v>
      </c>
      <c r="G7" s="11">
        <f>B7*10%</f>
        <v>1.084</v>
      </c>
      <c r="H7" s="11">
        <f>G7/K7</f>
        <v>0.015485714285714287</v>
      </c>
      <c r="I7" s="11">
        <f>B7+C7+G7</f>
        <v>14.200399999999998</v>
      </c>
      <c r="J7" s="11">
        <f>E7+H7</f>
        <v>0.17034285714285716</v>
      </c>
      <c r="K7" s="12">
        <v>70</v>
      </c>
      <c r="L7" s="12">
        <v>17</v>
      </c>
      <c r="M7" s="11">
        <f t="shared" si="8"/>
        <v>0.6376470588235295</v>
      </c>
      <c r="N7" s="11">
        <f t="shared" si="9"/>
        <v>0.8353176470588234</v>
      </c>
      <c r="O7" s="11">
        <f t="shared" si="10"/>
        <v>0.20286285714285712</v>
      </c>
      <c r="P7" s="14">
        <f t="shared" si="11"/>
        <v>0.7014117647058823</v>
      </c>
      <c r="Q7" s="15">
        <v>4.27</v>
      </c>
      <c r="R7" s="16">
        <v>3</v>
      </c>
      <c r="S7" s="16">
        <v>3</v>
      </c>
    </row>
    <row r="8" spans="1:19" ht="21" customHeight="1">
      <c r="A8" s="9" t="s">
        <v>25</v>
      </c>
      <c r="B8" s="10">
        <v>23.56</v>
      </c>
      <c r="C8" s="11">
        <f t="shared" si="6"/>
        <v>4.9475999999999996</v>
      </c>
      <c r="D8" s="11">
        <f>B8+C8</f>
        <v>28.507599999999996</v>
      </c>
      <c r="E8" s="11">
        <f>B8/K8</f>
        <v>0.15706666666666666</v>
      </c>
      <c r="F8" s="11">
        <f t="shared" si="7"/>
        <v>0.19005066666666665</v>
      </c>
      <c r="G8" s="11">
        <f>B8*10%</f>
        <v>2.356</v>
      </c>
      <c r="H8" s="11">
        <f>G8/K8</f>
        <v>0.015706666666666667</v>
      </c>
      <c r="I8" s="11">
        <f>B8+C8+G8</f>
        <v>30.863599999999998</v>
      </c>
      <c r="J8" s="11">
        <f>E8+H8</f>
        <v>0.17277333333333333</v>
      </c>
      <c r="K8" s="12">
        <v>150</v>
      </c>
      <c r="L8" s="12">
        <v>37</v>
      </c>
      <c r="M8" s="11">
        <f t="shared" si="8"/>
        <v>0.6367567567567567</v>
      </c>
      <c r="N8" s="11">
        <f t="shared" si="9"/>
        <v>0.8341513513513513</v>
      </c>
      <c r="O8" s="11">
        <f t="shared" si="10"/>
        <v>0.20575733333333332</v>
      </c>
      <c r="P8" s="14">
        <f t="shared" si="11"/>
        <v>0.7004324324324324</v>
      </c>
      <c r="Q8" s="15">
        <v>4.28</v>
      </c>
      <c r="R8" s="16">
        <v>3</v>
      </c>
      <c r="S8" s="16">
        <v>3</v>
      </c>
    </row>
    <row r="9" spans="1:19" ht="21" customHeight="1">
      <c r="A9" s="9" t="s">
        <v>26</v>
      </c>
      <c r="B9" s="10">
        <v>15.17</v>
      </c>
      <c r="C9" s="11">
        <f t="shared" si="6"/>
        <v>3.1856999999999998</v>
      </c>
      <c r="D9" s="11">
        <f t="shared" si="0"/>
        <v>18.3557</v>
      </c>
      <c r="E9" s="11">
        <f t="shared" si="1"/>
        <v>0.1517</v>
      </c>
      <c r="F9" s="11">
        <f t="shared" si="7"/>
        <v>0.183557</v>
      </c>
      <c r="G9" s="11">
        <f t="shared" si="2"/>
        <v>1.5170000000000001</v>
      </c>
      <c r="H9" s="11">
        <f t="shared" si="3"/>
        <v>0.015170000000000001</v>
      </c>
      <c r="I9" s="11">
        <f t="shared" si="4"/>
        <v>19.8727</v>
      </c>
      <c r="J9" s="11">
        <f t="shared" si="5"/>
        <v>0.16687</v>
      </c>
      <c r="K9" s="12">
        <v>100</v>
      </c>
      <c r="L9" s="12">
        <v>25</v>
      </c>
      <c r="M9" s="11">
        <f t="shared" si="8"/>
        <v>0.6068</v>
      </c>
      <c r="N9" s="11">
        <f t="shared" si="9"/>
        <v>0.794908</v>
      </c>
      <c r="O9" s="11">
        <f t="shared" si="10"/>
        <v>0.198727</v>
      </c>
      <c r="P9" s="14">
        <f t="shared" si="11"/>
        <v>0.6674800000000001</v>
      </c>
      <c r="Q9" s="15">
        <v>4.49</v>
      </c>
      <c r="R9" s="16">
        <v>3</v>
      </c>
      <c r="S9" s="16">
        <v>3</v>
      </c>
    </row>
    <row r="10" spans="1:19" ht="21" customHeight="1">
      <c r="A10" s="9" t="s">
        <v>27</v>
      </c>
      <c r="B10" s="10">
        <v>10.18</v>
      </c>
      <c r="C10" s="11">
        <f t="shared" si="6"/>
        <v>2.1378</v>
      </c>
      <c r="D10" s="11">
        <f t="shared" si="0"/>
        <v>12.3178</v>
      </c>
      <c r="E10" s="11">
        <f t="shared" si="1"/>
        <v>0.14542857142857143</v>
      </c>
      <c r="F10" s="11">
        <f t="shared" si="7"/>
        <v>0.17596857142857145</v>
      </c>
      <c r="G10" s="11">
        <f t="shared" si="2"/>
        <v>1.018</v>
      </c>
      <c r="H10" s="11">
        <f t="shared" si="3"/>
        <v>0.014542857142857144</v>
      </c>
      <c r="I10" s="11">
        <f t="shared" si="4"/>
        <v>13.3358</v>
      </c>
      <c r="J10" s="11">
        <f t="shared" si="5"/>
        <v>0.15997142857142857</v>
      </c>
      <c r="K10" s="12">
        <v>70</v>
      </c>
      <c r="L10" s="12">
        <v>17</v>
      </c>
      <c r="M10" s="11">
        <f t="shared" si="8"/>
        <v>0.5988235294117646</v>
      </c>
      <c r="N10" s="11">
        <f t="shared" si="9"/>
        <v>0.7844588235294118</v>
      </c>
      <c r="O10" s="11">
        <f t="shared" si="10"/>
        <v>0.19051142857142858</v>
      </c>
      <c r="P10" s="14">
        <f t="shared" si="11"/>
        <v>0.6587058823529413</v>
      </c>
      <c r="Q10" s="15">
        <v>4.55</v>
      </c>
      <c r="R10" s="16">
        <v>3</v>
      </c>
      <c r="S10" s="16">
        <v>3</v>
      </c>
    </row>
    <row r="11" spans="1:19" ht="21" customHeight="1">
      <c r="A11" s="9" t="s">
        <v>28</v>
      </c>
      <c r="B11" s="10">
        <v>14.94</v>
      </c>
      <c r="C11" s="11">
        <f t="shared" si="6"/>
        <v>3.1374</v>
      </c>
      <c r="D11" s="11">
        <f t="shared" si="0"/>
        <v>18.0774</v>
      </c>
      <c r="E11" s="11">
        <f t="shared" si="1"/>
        <v>0.1494</v>
      </c>
      <c r="F11" s="11">
        <f t="shared" si="7"/>
        <v>0.180774</v>
      </c>
      <c r="G11" s="11">
        <f t="shared" si="2"/>
        <v>1.494</v>
      </c>
      <c r="H11" s="11">
        <f t="shared" si="3"/>
        <v>0.01494</v>
      </c>
      <c r="I11" s="11">
        <f t="shared" si="4"/>
        <v>19.5714</v>
      </c>
      <c r="J11" s="11">
        <f t="shared" si="5"/>
        <v>0.16434</v>
      </c>
      <c r="K11" s="12">
        <v>100</v>
      </c>
      <c r="L11" s="12">
        <v>25</v>
      </c>
      <c r="M11" s="11">
        <f t="shared" si="8"/>
        <v>0.5976</v>
      </c>
      <c r="N11" s="11">
        <f t="shared" si="9"/>
        <v>0.782856</v>
      </c>
      <c r="O11" s="11">
        <f t="shared" si="10"/>
        <v>0.195714</v>
      </c>
      <c r="P11" s="14">
        <f t="shared" si="11"/>
        <v>0.65736</v>
      </c>
      <c r="Q11" s="15">
        <v>4.56</v>
      </c>
      <c r="R11" s="16">
        <v>3</v>
      </c>
      <c r="S11" s="16">
        <v>3</v>
      </c>
    </row>
    <row r="12" spans="1:19" ht="21" customHeight="1">
      <c r="A12" s="9" t="s">
        <v>29</v>
      </c>
      <c r="B12" s="10">
        <v>14.92</v>
      </c>
      <c r="C12" s="11">
        <f t="shared" si="6"/>
        <v>3.1332</v>
      </c>
      <c r="D12" s="11">
        <f t="shared" si="0"/>
        <v>18.0532</v>
      </c>
      <c r="E12" s="11">
        <f t="shared" si="1"/>
        <v>0.1492</v>
      </c>
      <c r="F12" s="11">
        <f t="shared" si="7"/>
        <v>0.180532</v>
      </c>
      <c r="G12" s="11">
        <f t="shared" si="2"/>
        <v>1.492</v>
      </c>
      <c r="H12" s="11">
        <f t="shared" si="3"/>
        <v>0.01492</v>
      </c>
      <c r="I12" s="11">
        <f t="shared" si="4"/>
        <v>19.5452</v>
      </c>
      <c r="J12" s="11">
        <f t="shared" si="5"/>
        <v>0.16412</v>
      </c>
      <c r="K12" s="12">
        <v>100</v>
      </c>
      <c r="L12" s="12">
        <v>25</v>
      </c>
      <c r="M12" s="11">
        <f t="shared" si="8"/>
        <v>0.5968</v>
      </c>
      <c r="N12" s="11">
        <f t="shared" si="9"/>
        <v>0.7818080000000001</v>
      </c>
      <c r="O12" s="11">
        <f t="shared" si="10"/>
        <v>0.19545200000000001</v>
      </c>
      <c r="P12" s="14">
        <f t="shared" si="11"/>
        <v>0.65648</v>
      </c>
      <c r="Q12" s="15">
        <v>4.57</v>
      </c>
      <c r="R12" s="16">
        <v>3</v>
      </c>
      <c r="S12" s="16">
        <v>3</v>
      </c>
    </row>
    <row r="13" spans="1:19" ht="21" customHeight="1">
      <c r="A13" s="9" t="s">
        <v>30</v>
      </c>
      <c r="B13" s="10">
        <v>9.905</v>
      </c>
      <c r="C13" s="11">
        <f t="shared" si="6"/>
        <v>2.08005</v>
      </c>
      <c r="D13" s="11">
        <f t="shared" si="0"/>
        <v>11.98505</v>
      </c>
      <c r="E13" s="11">
        <f t="shared" si="1"/>
        <v>0.1415</v>
      </c>
      <c r="F13" s="11">
        <f t="shared" si="7"/>
        <v>0.17121499999999998</v>
      </c>
      <c r="G13" s="11">
        <f t="shared" si="2"/>
        <v>0.9904999999999999</v>
      </c>
      <c r="H13" s="11">
        <f t="shared" si="3"/>
        <v>0.01415</v>
      </c>
      <c r="I13" s="11">
        <f t="shared" si="4"/>
        <v>12.975549999999998</v>
      </c>
      <c r="J13" s="11">
        <f t="shared" si="5"/>
        <v>0.15564999999999998</v>
      </c>
      <c r="K13" s="12">
        <v>70</v>
      </c>
      <c r="L13" s="12">
        <v>17</v>
      </c>
      <c r="M13" s="11">
        <f t="shared" si="8"/>
        <v>0.5826470588235294</v>
      </c>
      <c r="N13" s="11">
        <f t="shared" si="9"/>
        <v>0.7632676470588234</v>
      </c>
      <c r="O13" s="11">
        <f t="shared" si="10"/>
        <v>0.18536499999999997</v>
      </c>
      <c r="P13" s="14">
        <f t="shared" si="11"/>
        <v>0.6409117647058823</v>
      </c>
      <c r="Q13" s="15">
        <v>4.68</v>
      </c>
      <c r="R13" s="16">
        <v>3</v>
      </c>
      <c r="S13" s="16">
        <v>3</v>
      </c>
    </row>
    <row r="14" spans="1:19" ht="21" customHeight="1">
      <c r="A14" s="9" t="s">
        <v>31</v>
      </c>
      <c r="B14" s="10">
        <v>9.53</v>
      </c>
      <c r="C14" s="11">
        <f t="shared" si="6"/>
        <v>2.0012999999999996</v>
      </c>
      <c r="D14" s="11">
        <f t="shared" si="0"/>
        <v>11.531299999999998</v>
      </c>
      <c r="E14" s="11">
        <f t="shared" si="1"/>
        <v>0.13614285714285712</v>
      </c>
      <c r="F14" s="11">
        <f t="shared" si="7"/>
        <v>0.16473285714285713</v>
      </c>
      <c r="G14" s="11">
        <f t="shared" si="2"/>
        <v>0.953</v>
      </c>
      <c r="H14" s="11">
        <f t="shared" si="3"/>
        <v>0.013614285714285714</v>
      </c>
      <c r="I14" s="11">
        <f t="shared" si="4"/>
        <v>12.484299999999998</v>
      </c>
      <c r="J14" s="11">
        <f t="shared" si="5"/>
        <v>0.14975714285714284</v>
      </c>
      <c r="K14" s="12">
        <v>70</v>
      </c>
      <c r="L14" s="12">
        <v>17</v>
      </c>
      <c r="M14" s="11">
        <f t="shared" si="8"/>
        <v>0.5605882352941176</v>
      </c>
      <c r="N14" s="11">
        <f t="shared" si="9"/>
        <v>0.734370588235294</v>
      </c>
      <c r="O14" s="11">
        <f t="shared" si="10"/>
        <v>0.17834714285714282</v>
      </c>
      <c r="P14" s="14">
        <f t="shared" si="11"/>
        <v>0.6166470588235293</v>
      </c>
      <c r="Q14" s="15">
        <v>4.86</v>
      </c>
      <c r="R14" s="16">
        <v>3</v>
      </c>
      <c r="S14" s="16">
        <v>3</v>
      </c>
    </row>
    <row r="15" spans="1:19" ht="21" customHeight="1">
      <c r="A15" s="9" t="s">
        <v>32</v>
      </c>
      <c r="B15" s="10">
        <v>8.64</v>
      </c>
      <c r="C15" s="11">
        <f t="shared" si="6"/>
        <v>1.8144</v>
      </c>
      <c r="D15" s="11">
        <f t="shared" si="0"/>
        <v>10.4544</v>
      </c>
      <c r="E15" s="11">
        <f t="shared" si="1"/>
        <v>0.12342857142857144</v>
      </c>
      <c r="F15" s="11">
        <f t="shared" si="7"/>
        <v>0.14934857142857144</v>
      </c>
      <c r="G15" s="11">
        <f t="shared" si="2"/>
        <v>0.8640000000000001</v>
      </c>
      <c r="H15" s="11">
        <f t="shared" si="3"/>
        <v>0.012342857142857145</v>
      </c>
      <c r="I15" s="11">
        <f t="shared" si="4"/>
        <v>11.3184</v>
      </c>
      <c r="J15" s="11">
        <f t="shared" si="5"/>
        <v>0.1357714285714286</v>
      </c>
      <c r="K15" s="12">
        <v>70</v>
      </c>
      <c r="L15" s="12">
        <v>17</v>
      </c>
      <c r="M15" s="11">
        <f t="shared" si="8"/>
        <v>0.5082352941176471</v>
      </c>
      <c r="N15" s="11">
        <f t="shared" si="9"/>
        <v>0.6657882352941177</v>
      </c>
      <c r="O15" s="11">
        <f t="shared" si="10"/>
        <v>0.16169142857142857</v>
      </c>
      <c r="P15" s="14">
        <f t="shared" si="11"/>
        <v>0.5590588235294118</v>
      </c>
      <c r="Q15" s="15">
        <v>5.36</v>
      </c>
      <c r="R15" s="16">
        <v>3</v>
      </c>
      <c r="S15" s="16">
        <v>3</v>
      </c>
    </row>
    <row r="16" spans="1:19" ht="21" customHeight="1">
      <c r="A16" s="9" t="s">
        <v>33</v>
      </c>
      <c r="B16" s="10">
        <v>8.32</v>
      </c>
      <c r="C16" s="11">
        <f t="shared" si="6"/>
        <v>1.7472</v>
      </c>
      <c r="D16" s="11">
        <f t="shared" si="0"/>
        <v>10.0672</v>
      </c>
      <c r="E16" s="11">
        <f t="shared" si="1"/>
        <v>0.11885714285714286</v>
      </c>
      <c r="F16" s="11">
        <f t="shared" si="7"/>
        <v>0.14381714285714287</v>
      </c>
      <c r="G16" s="11">
        <f t="shared" si="2"/>
        <v>0.8320000000000001</v>
      </c>
      <c r="H16" s="11">
        <f t="shared" si="3"/>
        <v>0.011885714285714286</v>
      </c>
      <c r="I16" s="11">
        <f t="shared" si="4"/>
        <v>10.8992</v>
      </c>
      <c r="J16" s="11">
        <f t="shared" si="5"/>
        <v>0.13074285714285713</v>
      </c>
      <c r="K16" s="12">
        <v>70</v>
      </c>
      <c r="L16" s="12">
        <v>17</v>
      </c>
      <c r="M16" s="11">
        <f t="shared" si="8"/>
        <v>0.4894117647058824</v>
      </c>
      <c r="N16" s="11">
        <f t="shared" si="9"/>
        <v>0.641129411764706</v>
      </c>
      <c r="O16" s="11">
        <f t="shared" si="10"/>
        <v>0.15570285714285714</v>
      </c>
      <c r="P16" s="14">
        <f t="shared" si="11"/>
        <v>0.5383529411764707</v>
      </c>
      <c r="Q16" s="15">
        <v>5.57</v>
      </c>
      <c r="R16" s="16">
        <v>3</v>
      </c>
      <c r="S16" s="16">
        <v>3</v>
      </c>
    </row>
    <row r="17" spans="1:19" ht="21" customHeight="1">
      <c r="A17" s="9" t="s">
        <v>34</v>
      </c>
      <c r="B17" s="10">
        <v>7.86</v>
      </c>
      <c r="C17" s="11">
        <f t="shared" si="6"/>
        <v>1.6506</v>
      </c>
      <c r="D17" s="11">
        <f t="shared" si="0"/>
        <v>9.5106</v>
      </c>
      <c r="E17" s="11">
        <f t="shared" si="1"/>
        <v>0.1122857142857143</v>
      </c>
      <c r="F17" s="11">
        <f t="shared" si="7"/>
        <v>0.13586571428571428</v>
      </c>
      <c r="G17" s="11">
        <f t="shared" si="2"/>
        <v>0.786</v>
      </c>
      <c r="H17" s="11">
        <f t="shared" si="3"/>
        <v>0.01122857142857143</v>
      </c>
      <c r="I17" s="11">
        <f t="shared" si="4"/>
        <v>10.2966</v>
      </c>
      <c r="J17" s="11">
        <f t="shared" si="5"/>
        <v>0.12351428571428573</v>
      </c>
      <c r="K17" s="12">
        <v>70</v>
      </c>
      <c r="L17" s="12">
        <v>17</v>
      </c>
      <c r="M17" s="11">
        <f t="shared" si="8"/>
        <v>0.46235294117647063</v>
      </c>
      <c r="N17" s="11">
        <f t="shared" si="9"/>
        <v>0.6056823529411764</v>
      </c>
      <c r="O17" s="11">
        <f t="shared" si="10"/>
        <v>0.1470942857142857</v>
      </c>
      <c r="P17" s="14">
        <f t="shared" si="11"/>
        <v>0.5085882352941177</v>
      </c>
      <c r="Q17" s="15">
        <v>5.89</v>
      </c>
      <c r="R17" s="16">
        <v>3</v>
      </c>
      <c r="S17" s="16">
        <v>3</v>
      </c>
    </row>
    <row r="18" spans="1:19" ht="21" customHeight="1">
      <c r="A18" s="9" t="s">
        <v>35</v>
      </c>
      <c r="B18" s="10">
        <v>11.53</v>
      </c>
      <c r="C18" s="11">
        <f t="shared" si="6"/>
        <v>2.4212999999999996</v>
      </c>
      <c r="D18" s="11">
        <f t="shared" si="0"/>
        <v>13.9513</v>
      </c>
      <c r="E18" s="11">
        <f t="shared" si="1"/>
        <v>0.1153</v>
      </c>
      <c r="F18" s="11">
        <f t="shared" si="7"/>
        <v>0.139513</v>
      </c>
      <c r="G18" s="11">
        <f t="shared" si="2"/>
        <v>1.153</v>
      </c>
      <c r="H18" s="11">
        <f t="shared" si="3"/>
        <v>0.01153</v>
      </c>
      <c r="I18" s="11">
        <f t="shared" si="4"/>
        <v>15.1043</v>
      </c>
      <c r="J18" s="11">
        <f t="shared" si="5"/>
        <v>0.12683</v>
      </c>
      <c r="K18" s="12">
        <v>100</v>
      </c>
      <c r="L18" s="12">
        <v>25</v>
      </c>
      <c r="M18" s="11">
        <f t="shared" si="8"/>
        <v>0.4612</v>
      </c>
      <c r="N18" s="11">
        <f t="shared" si="9"/>
        <v>0.604172</v>
      </c>
      <c r="O18" s="11">
        <f t="shared" si="10"/>
        <v>0.151043</v>
      </c>
      <c r="P18" s="14">
        <f t="shared" si="11"/>
        <v>0.50732</v>
      </c>
      <c r="Q18" s="15">
        <v>5.91</v>
      </c>
      <c r="R18" s="16">
        <v>3</v>
      </c>
      <c r="S18" s="16">
        <v>3</v>
      </c>
    </row>
    <row r="19" spans="1:19" ht="17.25">
      <c r="A19" s="9" t="s">
        <v>36</v>
      </c>
      <c r="B19" s="17"/>
      <c r="C19" s="11"/>
      <c r="D19" s="13"/>
      <c r="E19" s="13"/>
      <c r="F19" s="13"/>
      <c r="G19" s="13"/>
      <c r="H19" s="13"/>
      <c r="I19" s="13"/>
      <c r="J19" s="13"/>
      <c r="K19" s="18"/>
      <c r="L19" s="18"/>
      <c r="M19" s="13"/>
      <c r="N19" s="13"/>
      <c r="O19" s="13"/>
      <c r="P19" s="14">
        <v>0.683</v>
      </c>
      <c r="Q19" s="15">
        <v>4.39</v>
      </c>
      <c r="R19" s="16">
        <v>3</v>
      </c>
      <c r="S19" s="16">
        <v>3</v>
      </c>
    </row>
    <row r="20" ht="12.75" hidden="1"/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2013-07-10T10:48:00Z</cp:lastPrinted>
  <dcterms:created xsi:type="dcterms:W3CDTF">2013-07-10T10:38:16Z</dcterms:created>
  <dcterms:modified xsi:type="dcterms:W3CDTF">2013-07-10T10:51:06Z</dcterms:modified>
  <cp:category/>
  <cp:version/>
  <cp:contentType/>
  <cp:contentStatus/>
</cp:coreProperties>
</file>